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F4BE924F-0962-450E-8CB3-AA75184513DA}" xr6:coauthVersionLast="47" xr6:coauthVersionMax="47" xr10:uidLastSave="{00000000-0000-0000-0000-000000000000}"/>
  <bookViews>
    <workbookView xWindow="19080" yWindow="-120" windowWidth="29040" windowHeight="15840" activeTab="1" xr2:uid="{00000000-000D-0000-FFFF-FFFF00000000}"/>
  </bookViews>
  <sheets>
    <sheet name="Eintägig" sheetId="1" r:id="rId1"/>
    <sheet name="Mehrtägig" sheetId="2" r:id="rId2"/>
  </sheets>
  <definedNames>
    <definedName name="_xlnm.Print_Area" localSheetId="0">Eintägig!$A:$H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C23" i="2"/>
  <c r="C33" i="2"/>
  <c r="F33" i="2" s="1"/>
  <c r="C32" i="2"/>
  <c r="F32" i="2" s="1"/>
  <c r="C31" i="2"/>
  <c r="F31" i="2" s="1"/>
  <c r="C28" i="2"/>
  <c r="F28" i="2" s="1"/>
  <c r="C27" i="2"/>
  <c r="F27" i="2" s="1"/>
  <c r="C26" i="2"/>
  <c r="F26" i="2" s="1"/>
  <c r="C22" i="2"/>
  <c r="F22" i="2" s="1"/>
  <c r="C21" i="2"/>
  <c r="F21" i="2" s="1"/>
  <c r="G14" i="1" l="1"/>
  <c r="H19" i="1" s="1"/>
  <c r="H14" i="2"/>
  <c r="I14" i="2" s="1"/>
  <c r="H12" i="2"/>
  <c r="H10" i="2"/>
  <c r="I10" i="2" s="1"/>
  <c r="I12" i="2" l="1"/>
  <c r="D21" i="1"/>
  <c r="G21" i="1" s="1"/>
  <c r="D22" i="1"/>
  <c r="G22" i="1" s="1"/>
  <c r="D23" i="1"/>
  <c r="G23" i="1" s="1"/>
  <c r="F23" i="2"/>
  <c r="I50" i="2"/>
  <c r="H37" i="2"/>
  <c r="I43" i="2" s="1"/>
  <c r="I34" i="2" l="1"/>
  <c r="I24" i="2"/>
  <c r="I19" i="2"/>
  <c r="H24" i="1" l="1"/>
  <c r="I51" i="2"/>
  <c r="H40" i="1" l="1"/>
  <c r="G27" i="1"/>
  <c r="H33" i="1" s="1"/>
  <c r="H41" i="1" s="1"/>
</calcChain>
</file>

<file path=xl/sharedStrings.xml><?xml version="1.0" encoding="utf-8"?>
<sst xmlns="http://schemas.openxmlformats.org/spreadsheetml/2006/main" count="114" uniqueCount="48">
  <si>
    <t>Name des Reisenden</t>
  </si>
  <si>
    <t>Beginn</t>
  </si>
  <si>
    <t>Ende</t>
  </si>
  <si>
    <t>Datum</t>
  </si>
  <si>
    <t>Uhrzeit</t>
  </si>
  <si>
    <t>Ziel der Reise</t>
  </si>
  <si>
    <t>Grund der Reise</t>
  </si>
  <si>
    <t>Verpflegungsmehraufwendungen</t>
  </si>
  <si>
    <t>Reisekostenformular - eintägige Reise (Inland)</t>
  </si>
  <si>
    <t>Kosten der Beförderung</t>
  </si>
  <si>
    <t>privater Pkw</t>
  </si>
  <si>
    <t>Bahn</t>
  </si>
  <si>
    <t>Taxi</t>
  </si>
  <si>
    <t>Flugzeug</t>
  </si>
  <si>
    <t>km</t>
  </si>
  <si>
    <t>á</t>
  </si>
  <si>
    <t>lt. Beleg</t>
  </si>
  <si>
    <t>Frühstück</t>
  </si>
  <si>
    <t>Mittag</t>
  </si>
  <si>
    <t>Abendessen</t>
  </si>
  <si>
    <t>Reisedauer in Std</t>
  </si>
  <si>
    <t>Zuzahlung 
Reisender</t>
  </si>
  <si>
    <t>Kürzungs-
betrag</t>
  </si>
  <si>
    <t>Erstattungsbetrag</t>
  </si>
  <si>
    <t>Allgemeine Angaben</t>
  </si>
  <si>
    <t>Hinweis für Reisenden: Alle Reisekostenbelege sind im Original beim Arbeitgeber zusammen mit diesem
Forumular einzureichen.</t>
  </si>
  <si>
    <t>Ort, Datum</t>
  </si>
  <si>
    <t>Unterschrift Arbeitnehmer</t>
  </si>
  <si>
    <t>[hh:mm]</t>
  </si>
  <si>
    <t>[dd.mm.yyyy]</t>
  </si>
  <si>
    <r>
      <t xml:space="preserve">erhaltene Verpflegung </t>
    </r>
    <r>
      <rPr>
        <b/>
        <u/>
        <sz val="11"/>
        <color theme="1"/>
        <rFont val="Calibri"/>
        <family val="2"/>
        <scheme val="minor"/>
      </rPr>
      <t>volle</t>
    </r>
    <r>
      <rPr>
        <b/>
        <sz val="11"/>
        <color theme="1"/>
        <rFont val="Calibri"/>
        <family val="2"/>
        <scheme val="minor"/>
      </rPr>
      <t xml:space="preserve"> Tage Anzahl angeben</t>
    </r>
  </si>
  <si>
    <t>Anz volle Tage</t>
  </si>
  <si>
    <t>Std Abreisetag</t>
  </si>
  <si>
    <t>erhaltene Verpflegung bitte Anzahl angeben</t>
  </si>
  <si>
    <t>VMA (vorläufig)</t>
  </si>
  <si>
    <t>Std Anreisetag</t>
  </si>
  <si>
    <t>erhaltene Verpflegung Anreisetag</t>
  </si>
  <si>
    <t xml:space="preserve">erhaltene Verpflegung Abreisetag </t>
  </si>
  <si>
    <t>Summe Kürzung</t>
  </si>
  <si>
    <t>Kürzung tatsächlich</t>
  </si>
  <si>
    <t>Mehrtägig = Reise ohne Übernachungung und Reisedauer &gt; 24 Stunden oder 2 Kalendertage mit Übernachtung
(Hinweis: Keine Prüfung der 3 Monatsfrist)</t>
  </si>
  <si>
    <t>Hinweis für Reisenden: Alle Reisekostenbelege sind im Original beim Arbeitgeber zusammen mit diesem Forumular einzureichen.</t>
  </si>
  <si>
    <t>Rechtshinweis: Diese Vorlage ist Eigentum der Herkert | Schulz | Frick PartG, Wiesbaden. Trotz aller Sorgfalt kann für die Richtigkeit der Ergebnisse keine Haftung übernommen werden. Bei Feststellung von Fehlern oder Ungereimtheiten, freuen wir uns über eine Mitteilung an beratung@hsf-rechtundsteuern.de</t>
  </si>
  <si>
    <t>Reisekostenformular 2025 - mehrtägige Reise (Inland)</t>
  </si>
  <si>
    <t xml:space="preserve">Auslagen des ArbeitN (z.B. Hotel) </t>
  </si>
  <si>
    <t>Sonstige Reisekosten</t>
  </si>
  <si>
    <t>Hiermit erkläre ich, die Vollständigkeit und Richtigkeit oben stehender Angaben.</t>
  </si>
  <si>
    <t>Summe Kürzung 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</si>
</sst>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44" fontId="0" fillId="0" borderId="1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5" xfId="0" applyBorder="1" applyAlignment="1">
      <alignment horizontal="left" indent="2"/>
    </xf>
    <xf numFmtId="0" fontId="0" fillId="0" borderId="8" xfId="0" applyBorder="1"/>
    <xf numFmtId="44" fontId="0" fillId="0" borderId="6" xfId="1" applyFont="1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left" indent="2"/>
    </xf>
    <xf numFmtId="0" fontId="2" fillId="0" borderId="7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2" fillId="0" borderId="14" xfId="0" applyFont="1" applyBorder="1"/>
    <xf numFmtId="2" fontId="0" fillId="0" borderId="0" xfId="0" applyNumberFormat="1"/>
    <xf numFmtId="0" fontId="0" fillId="0" borderId="1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/>
    <xf numFmtId="0" fontId="2" fillId="0" borderId="2" xfId="0" applyFont="1" applyBorder="1"/>
    <xf numFmtId="0" fontId="0" fillId="0" borderId="3" xfId="0" applyBorder="1"/>
    <xf numFmtId="0" fontId="3" fillId="0" borderId="10" xfId="0" applyFont="1" applyBorder="1" applyAlignment="1">
      <alignment vertical="center"/>
    </xf>
    <xf numFmtId="44" fontId="0" fillId="0" borderId="10" xfId="0" applyNumberFormat="1" applyBorder="1"/>
    <xf numFmtId="0" fontId="4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16" xfId="0" applyBorder="1"/>
    <xf numFmtId="165" fontId="0" fillId="0" borderId="0" xfId="0" applyNumberFormat="1" applyAlignment="1" applyProtection="1">
      <alignment horizontal="left"/>
      <protection locked="0"/>
    </xf>
    <xf numFmtId="164" fontId="0" fillId="0" borderId="0" xfId="2" applyFont="1"/>
    <xf numFmtId="16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/>
    <xf numFmtId="165" fontId="0" fillId="3" borderId="0" xfId="0" applyNumberForma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2" fontId="0" fillId="3" borderId="0" xfId="0" applyNumberFormat="1" applyFill="1" applyProtection="1">
      <protection locked="0"/>
    </xf>
    <xf numFmtId="44" fontId="0" fillId="3" borderId="0" xfId="1" applyFont="1" applyFill="1" applyBorder="1" applyProtection="1">
      <protection locked="0"/>
    </xf>
    <xf numFmtId="44" fontId="0" fillId="3" borderId="8" xfId="1" applyFont="1" applyFill="1" applyBorder="1" applyProtection="1">
      <protection locked="0"/>
    </xf>
    <xf numFmtId="0" fontId="0" fillId="0" borderId="9" xfId="0" applyBorder="1"/>
    <xf numFmtId="44" fontId="0" fillId="3" borderId="19" xfId="1" applyFont="1" applyFill="1" applyBorder="1" applyProtection="1">
      <protection locked="0"/>
    </xf>
    <xf numFmtId="0" fontId="0" fillId="0" borderId="7" xfId="0" applyBorder="1"/>
    <xf numFmtId="0" fontId="2" fillId="3" borderId="8" xfId="0" applyFont="1" applyFill="1" applyBorder="1" applyAlignment="1" applyProtection="1">
      <alignment horizontal="center"/>
      <protection locked="0"/>
    </xf>
    <xf numFmtId="44" fontId="0" fillId="0" borderId="20" xfId="1" applyFont="1" applyBorder="1"/>
    <xf numFmtId="44" fontId="0" fillId="3" borderId="21" xfId="1" applyFont="1" applyFill="1" applyBorder="1" applyProtection="1">
      <protection locked="0"/>
    </xf>
    <xf numFmtId="0" fontId="0" fillId="0" borderId="13" xfId="0" applyBorder="1" applyAlignment="1">
      <alignment horizontal="left" indent="2"/>
    </xf>
    <xf numFmtId="2" fontId="0" fillId="0" borderId="6" xfId="0" applyNumberFormat="1" applyBorder="1"/>
    <xf numFmtId="0" fontId="0" fillId="4" borderId="13" xfId="0" applyFill="1" applyBorder="1"/>
    <xf numFmtId="44" fontId="0" fillId="4" borderId="14" xfId="0" applyNumberFormat="1" applyFill="1" applyBorder="1"/>
    <xf numFmtId="0" fontId="0" fillId="4" borderId="14" xfId="0" applyFill="1" applyBorder="1"/>
    <xf numFmtId="44" fontId="0" fillId="4" borderId="14" xfId="1" applyFont="1" applyFill="1" applyBorder="1"/>
    <xf numFmtId="44" fontId="0" fillId="3" borderId="1" xfId="1" applyFont="1" applyFill="1" applyBorder="1" applyProtection="1">
      <protection locked="0"/>
    </xf>
    <xf numFmtId="0" fontId="2" fillId="0" borderId="13" xfId="0" applyFont="1" applyBorder="1"/>
    <xf numFmtId="0" fontId="0" fillId="0" borderId="14" xfId="0" applyBorder="1" applyAlignment="1">
      <alignment horizontal="right"/>
    </xf>
    <xf numFmtId="44" fontId="0" fillId="0" borderId="24" xfId="1" applyFont="1" applyBorder="1"/>
    <xf numFmtId="0" fontId="0" fillId="0" borderId="15" xfId="0" applyBorder="1"/>
    <xf numFmtId="44" fontId="0" fillId="0" borderId="15" xfId="1" applyFont="1" applyBorder="1"/>
    <xf numFmtId="44" fontId="0" fillId="4" borderId="15" xfId="0" applyNumberFormat="1" applyFill="1" applyBorder="1" applyAlignment="1">
      <alignment horizontal="right"/>
    </xf>
    <xf numFmtId="44" fontId="0" fillId="0" borderId="22" xfId="1" applyFont="1" applyBorder="1"/>
    <xf numFmtId="44" fontId="0" fillId="3" borderId="23" xfId="1" applyFont="1" applyFill="1" applyBorder="1" applyProtection="1">
      <protection locked="0"/>
    </xf>
    <xf numFmtId="0" fontId="0" fillId="0" borderId="24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5" xfId="0" applyBorder="1" applyAlignment="1">
      <alignment wrapText="1"/>
    </xf>
    <xf numFmtId="44" fontId="0" fillId="0" borderId="23" xfId="1" applyFont="1" applyBorder="1"/>
    <xf numFmtId="44" fontId="0" fillId="0" borderId="19" xfId="1" applyFont="1" applyBorder="1"/>
    <xf numFmtId="44" fontId="0" fillId="0" borderId="21" xfId="1" applyFont="1" applyBorder="1"/>
    <xf numFmtId="0" fontId="0" fillId="0" borderId="2" xfId="0" applyBorder="1"/>
    <xf numFmtId="0" fontId="2" fillId="3" borderId="3" xfId="0" applyFont="1" applyFill="1" applyBorder="1" applyAlignment="1" applyProtection="1">
      <alignment horizontal="center"/>
      <protection locked="0"/>
    </xf>
    <xf numFmtId="44" fontId="0" fillId="3" borderId="17" xfId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0" fillId="4" borderId="15" xfId="0" applyNumberFormat="1" applyFill="1" applyBorder="1"/>
    <xf numFmtId="164" fontId="0" fillId="4" borderId="6" xfId="2" applyFont="1" applyFill="1" applyBorder="1" applyProtection="1"/>
    <xf numFmtId="44" fontId="0" fillId="4" borderId="9" xfId="0" applyNumberFormat="1" applyFill="1" applyBorder="1"/>
    <xf numFmtId="44" fontId="0" fillId="0" borderId="17" xfId="1" applyFont="1" applyBorder="1" applyProtection="1"/>
    <xf numFmtId="44" fontId="0" fillId="0" borderId="1" xfId="1" applyFont="1" applyBorder="1" applyProtection="1"/>
    <xf numFmtId="44" fontId="0" fillId="0" borderId="20" xfId="1" applyFont="1" applyBorder="1" applyProtection="1"/>
    <xf numFmtId="44" fontId="0" fillId="0" borderId="18" xfId="1" applyFont="1" applyBorder="1" applyProtection="1"/>
    <xf numFmtId="44" fontId="0" fillId="0" borderId="19" xfId="1" applyFont="1" applyBorder="1" applyProtection="1"/>
    <xf numFmtId="44" fontId="0" fillId="0" borderId="21" xfId="1" applyFont="1" applyBorder="1" applyProtection="1"/>
    <xf numFmtId="44" fontId="0" fillId="4" borderId="0" xfId="1" applyFont="1" applyFill="1" applyBorder="1" applyProtection="1"/>
    <xf numFmtId="44" fontId="0" fillId="4" borderId="0" xfId="0" applyNumberFormat="1" applyFill="1"/>
    <xf numFmtId="44" fontId="0" fillId="4" borderId="12" xfId="0" applyNumberFormat="1" applyFill="1" applyBorder="1"/>
    <xf numFmtId="44" fontId="2" fillId="4" borderId="15" xfId="1" applyFont="1" applyFill="1" applyBorder="1" applyProtection="1"/>
    <xf numFmtId="164" fontId="0" fillId="0" borderId="6" xfId="2" applyFont="1" applyFill="1" applyBorder="1" applyProtection="1"/>
    <xf numFmtId="44" fontId="0" fillId="0" borderId="6" xfId="0" applyNumberFormat="1" applyBorder="1"/>
    <xf numFmtId="44" fontId="0" fillId="4" borderId="10" xfId="0" applyNumberFormat="1" applyFill="1" applyBorder="1"/>
    <xf numFmtId="44" fontId="0" fillId="0" borderId="22" xfId="1" applyFont="1" applyBorder="1" applyProtection="1"/>
    <xf numFmtId="44" fontId="0" fillId="0" borderId="23" xfId="1" applyFont="1" applyBorder="1" applyProtection="1"/>
    <xf numFmtId="0" fontId="8" fillId="0" borderId="0" xfId="3" applyFont="1"/>
    <xf numFmtId="0" fontId="7" fillId="0" borderId="0" xfId="0" applyFont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 vertical="top" wrapText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</cellXfs>
  <cellStyles count="4">
    <cellStyle name="Komma" xfId="2" builtinId="3"/>
    <cellStyle name="Link" xfId="3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55562</xdr:colOff>
      <xdr:row>0</xdr:row>
      <xdr:rowOff>87312</xdr:rowOff>
    </xdr:from>
    <xdr:to>
      <xdr:col>7</xdr:col>
      <xdr:colOff>679978</xdr:colOff>
      <xdr:row>3</xdr:row>
      <xdr:rowOff>87935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6BBB1E-CDD4-44AB-BDE6-CF194D49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7" y="87312"/>
          <a:ext cx="624416" cy="572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119062</xdr:colOff>
      <xdr:row>0</xdr:row>
      <xdr:rowOff>95250</xdr:rowOff>
    </xdr:from>
    <xdr:to>
      <xdr:col>8</xdr:col>
      <xdr:colOff>743478</xdr:colOff>
      <xdr:row>3</xdr:row>
      <xdr:rowOff>95873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7CF1E43-4EC3-4C85-94CB-5757DB5F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0937" y="95250"/>
          <a:ext cx="624416" cy="572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53"/>
  <sheetViews>
    <sheetView topLeftCell="A20" zoomScale="120" zoomScaleNormal="120" workbookViewId="0">
      <selection activeCell="A45" sqref="A45"/>
    </sheetView>
  </sheetViews>
  <sheetFormatPr baseColWidth="10" defaultRowHeight="15" x14ac:dyDescent="0.25"/>
  <cols>
    <col min="1" max="2" width="9.7109375" customWidth="1"/>
    <col min="3" max="3" width="11" bestFit="1" customWidth="1"/>
    <col min="4" max="4" width="13.28515625" bestFit="1" customWidth="1"/>
    <col min="5" max="8" width="10.7109375" customWidth="1"/>
  </cols>
  <sheetData>
    <row r="4" spans="1:8" ht="15.75" thickBot="1" x14ac:dyDescent="0.3"/>
    <row r="5" spans="1:8" ht="19.5" x14ac:dyDescent="0.25">
      <c r="A5" s="94" t="s">
        <v>8</v>
      </c>
      <c r="B5" s="95"/>
      <c r="C5" s="95"/>
      <c r="D5" s="95"/>
      <c r="E5" s="95"/>
      <c r="F5" s="95"/>
      <c r="G5" s="95"/>
      <c r="H5" s="96"/>
    </row>
    <row r="6" spans="1:8" x14ac:dyDescent="0.25">
      <c r="A6" s="3"/>
      <c r="H6" s="4"/>
    </row>
    <row r="7" spans="1:8" ht="15.75" thickBot="1" x14ac:dyDescent="0.3">
      <c r="A7" s="3"/>
      <c r="H7" s="4"/>
    </row>
    <row r="8" spans="1:8" ht="15" customHeight="1" thickBot="1" x14ac:dyDescent="0.3">
      <c r="A8" s="26" t="s">
        <v>24</v>
      </c>
      <c r="B8" s="27"/>
      <c r="C8" s="27"/>
      <c r="D8" s="27"/>
      <c r="E8" s="27"/>
      <c r="F8" s="27"/>
      <c r="G8" s="27"/>
      <c r="H8" s="24"/>
    </row>
    <row r="9" spans="1:8" x14ac:dyDescent="0.25">
      <c r="A9" s="5" t="s">
        <v>0</v>
      </c>
      <c r="C9" s="97"/>
      <c r="D9" s="97"/>
      <c r="E9" s="97"/>
      <c r="F9" s="97"/>
      <c r="H9" s="12"/>
    </row>
    <row r="10" spans="1:8" x14ac:dyDescent="0.25">
      <c r="A10" s="3"/>
      <c r="H10" s="12"/>
    </row>
    <row r="11" spans="1:8" x14ac:dyDescent="0.25">
      <c r="A11" s="5" t="s">
        <v>3</v>
      </c>
      <c r="C11" s="37"/>
      <c r="D11" s="33" t="s">
        <v>29</v>
      </c>
      <c r="H11" s="12"/>
    </row>
    <row r="12" spans="1:8" x14ac:dyDescent="0.25">
      <c r="A12" s="5" t="s">
        <v>4</v>
      </c>
      <c r="C12" s="19"/>
      <c r="D12" s="20"/>
      <c r="H12" s="12"/>
    </row>
    <row r="13" spans="1:8" x14ac:dyDescent="0.25">
      <c r="A13" s="6" t="s">
        <v>1</v>
      </c>
      <c r="C13" s="35"/>
      <c r="D13" s="32" t="s">
        <v>28</v>
      </c>
      <c r="H13" s="12"/>
    </row>
    <row r="14" spans="1:8" x14ac:dyDescent="0.25">
      <c r="A14" s="6" t="s">
        <v>2</v>
      </c>
      <c r="C14" s="35"/>
      <c r="D14" s="32" t="s">
        <v>28</v>
      </c>
      <c r="E14" s="9"/>
      <c r="F14" s="9" t="s">
        <v>20</v>
      </c>
      <c r="G14" s="73" t="str">
        <f>IF(C14="","",(C14-C13)*24)</f>
        <v/>
      </c>
      <c r="H14" s="12"/>
    </row>
    <row r="15" spans="1:8" x14ac:dyDescent="0.25">
      <c r="A15" s="3"/>
      <c r="C15" s="19"/>
      <c r="D15" s="19"/>
      <c r="G15" s="17"/>
      <c r="H15" s="12"/>
    </row>
    <row r="16" spans="1:8" x14ac:dyDescent="0.25">
      <c r="A16" s="5" t="s">
        <v>5</v>
      </c>
      <c r="C16" s="92"/>
      <c r="D16" s="92"/>
      <c r="E16" s="92"/>
      <c r="F16" s="92"/>
      <c r="H16" s="12"/>
    </row>
    <row r="17" spans="1:8" ht="15.75" thickBot="1" x14ac:dyDescent="0.3">
      <c r="A17" s="11" t="s">
        <v>6</v>
      </c>
      <c r="B17" s="7"/>
      <c r="C17" s="93"/>
      <c r="D17" s="93"/>
      <c r="E17" s="93"/>
      <c r="F17" s="93"/>
      <c r="G17" s="7"/>
      <c r="H17" s="15"/>
    </row>
    <row r="18" spans="1:8" ht="15" customHeight="1" thickBot="1" x14ac:dyDescent="0.3">
      <c r="A18" s="26" t="s">
        <v>7</v>
      </c>
      <c r="B18" s="27"/>
      <c r="C18" s="27"/>
      <c r="D18" s="27"/>
      <c r="E18" s="27"/>
      <c r="F18" s="27"/>
      <c r="G18" s="28"/>
      <c r="H18" s="21"/>
    </row>
    <row r="19" spans="1:8" ht="15.75" thickBot="1" x14ac:dyDescent="0.3">
      <c r="A19" s="49"/>
      <c r="B19" s="50"/>
      <c r="C19" s="52"/>
      <c r="D19" s="50"/>
      <c r="E19" s="51"/>
      <c r="F19" s="51"/>
      <c r="G19" s="59" t="s">
        <v>34</v>
      </c>
      <c r="H19" s="74" t="str">
        <f>IF(G14="","",IF(G14&gt;8,14,0))</f>
        <v/>
      </c>
    </row>
    <row r="20" spans="1:8" ht="30.75" thickBot="1" x14ac:dyDescent="0.3">
      <c r="A20" s="101" t="s">
        <v>33</v>
      </c>
      <c r="B20" s="102"/>
      <c r="C20" s="102"/>
      <c r="D20" s="62" t="s">
        <v>22</v>
      </c>
      <c r="E20" s="62" t="s">
        <v>21</v>
      </c>
      <c r="F20" s="14"/>
      <c r="G20" s="63" t="s">
        <v>39</v>
      </c>
      <c r="H20" s="4"/>
    </row>
    <row r="21" spans="1:8" x14ac:dyDescent="0.25">
      <c r="A21" s="68" t="s">
        <v>17</v>
      </c>
      <c r="B21" s="23"/>
      <c r="C21" s="69">
        <v>0</v>
      </c>
      <c r="D21" s="75">
        <f>IF(AND(C21&gt;0,$H$19&gt;0),-5.6*C21,0)</f>
        <v>0</v>
      </c>
      <c r="E21" s="70">
        <v>0</v>
      </c>
      <c r="F21" s="23"/>
      <c r="G21" s="78">
        <f>IF(SUM(D21:E21)&gt;0,0,IF(SUM(D21:E21)&lt;-5.6,-5.6,SUM(D21:E21)))</f>
        <v>0</v>
      </c>
      <c r="H21" s="4"/>
    </row>
    <row r="22" spans="1:8" x14ac:dyDescent="0.25">
      <c r="A22" s="3" t="s">
        <v>18</v>
      </c>
      <c r="C22" s="36">
        <v>0</v>
      </c>
      <c r="D22" s="76">
        <f>IF(AND(C22&gt;0,$H$19&gt;0),-11.2*C22,0)</f>
        <v>0</v>
      </c>
      <c r="E22" s="53">
        <v>0</v>
      </c>
      <c r="G22" s="79">
        <f>IF(SUM(D22:E22)&gt;0,0,IF(SUM(D22:E22)&lt;-11.2,-11.2,SUM(D22:E22)))</f>
        <v>0</v>
      </c>
      <c r="H22" s="4"/>
    </row>
    <row r="23" spans="1:8" ht="15.75" thickBot="1" x14ac:dyDescent="0.3">
      <c r="A23" s="43" t="s">
        <v>19</v>
      </c>
      <c r="B23" s="7"/>
      <c r="C23" s="44">
        <v>0</v>
      </c>
      <c r="D23" s="77">
        <f>IF(AND(C23&gt;0,$H$19&gt;0),-11.2*C23,0)</f>
        <v>0</v>
      </c>
      <c r="E23" s="71">
        <v>0</v>
      </c>
      <c r="F23" s="7"/>
      <c r="G23" s="80">
        <f>IF(SUM(D23:E23)&gt;0,0,IF(SUM(D23:E23)&lt;-11.2,-11.2,SUM(D23:E23)))</f>
        <v>0</v>
      </c>
      <c r="H23" s="4"/>
    </row>
    <row r="24" spans="1:8" ht="15.75" thickBot="1" x14ac:dyDescent="0.3">
      <c r="A24" s="47"/>
      <c r="B24" s="14"/>
      <c r="C24" s="14"/>
      <c r="D24" s="14"/>
      <c r="E24" s="55"/>
      <c r="F24" s="55" t="s">
        <v>38</v>
      </c>
      <c r="G24" s="58"/>
      <c r="H24" s="72">
        <f>IF(SUM(G21:G23)&lt;-12,-12,SUM(G21:G23))</f>
        <v>0</v>
      </c>
    </row>
    <row r="25" spans="1:8" ht="15" customHeight="1" thickBot="1" x14ac:dyDescent="0.3">
      <c r="A25" s="26" t="s">
        <v>9</v>
      </c>
      <c r="B25" s="27"/>
      <c r="C25" s="27"/>
      <c r="D25" s="27"/>
      <c r="E25" s="27"/>
      <c r="F25" s="27"/>
      <c r="G25" s="27"/>
      <c r="H25" s="28"/>
    </row>
    <row r="26" spans="1:8" x14ac:dyDescent="0.25">
      <c r="A26" s="3"/>
      <c r="H26" s="12"/>
    </row>
    <row r="27" spans="1:8" x14ac:dyDescent="0.25">
      <c r="A27" s="6" t="s">
        <v>10</v>
      </c>
      <c r="C27" s="38"/>
      <c r="D27" t="s">
        <v>14</v>
      </c>
      <c r="E27" s="9" t="s">
        <v>15</v>
      </c>
      <c r="F27" s="81">
        <v>0.3</v>
      </c>
      <c r="G27" s="82">
        <f>F27*C27</f>
        <v>0</v>
      </c>
      <c r="H27" s="12"/>
    </row>
    <row r="28" spans="1:8" x14ac:dyDescent="0.25">
      <c r="A28" s="6"/>
      <c r="H28" s="12"/>
    </row>
    <row r="29" spans="1:8" x14ac:dyDescent="0.25">
      <c r="A29" s="6" t="s">
        <v>11</v>
      </c>
      <c r="F29" t="s">
        <v>16</v>
      </c>
      <c r="G29" s="39">
        <v>0</v>
      </c>
      <c r="H29" s="12"/>
    </row>
    <row r="30" spans="1:8" x14ac:dyDescent="0.25">
      <c r="A30" s="6"/>
      <c r="H30" s="12"/>
    </row>
    <row r="31" spans="1:8" x14ac:dyDescent="0.25">
      <c r="A31" s="6" t="s">
        <v>12</v>
      </c>
      <c r="F31" t="s">
        <v>16</v>
      </c>
      <c r="G31" s="39">
        <v>0</v>
      </c>
      <c r="H31" s="12"/>
    </row>
    <row r="32" spans="1:8" x14ac:dyDescent="0.25">
      <c r="A32" s="6"/>
      <c r="H32" s="12"/>
    </row>
    <row r="33" spans="1:8" ht="15.75" thickBot="1" x14ac:dyDescent="0.3">
      <c r="A33" s="10" t="s">
        <v>13</v>
      </c>
      <c r="B33" s="7"/>
      <c r="C33" s="7"/>
      <c r="D33" s="7"/>
      <c r="E33" s="7"/>
      <c r="F33" s="7" t="s">
        <v>16</v>
      </c>
      <c r="G33" s="40">
        <v>0</v>
      </c>
      <c r="H33" s="83">
        <f>G27+G29+G31+G33</f>
        <v>0</v>
      </c>
    </row>
    <row r="34" spans="1:8" ht="15" customHeight="1" thickBot="1" x14ac:dyDescent="0.3">
      <c r="A34" s="26" t="s">
        <v>45</v>
      </c>
      <c r="B34" s="27"/>
      <c r="C34" s="27"/>
      <c r="D34" s="27"/>
      <c r="E34" s="27"/>
      <c r="F34" s="27"/>
      <c r="G34" s="27"/>
      <c r="H34" s="18"/>
    </row>
    <row r="35" spans="1:8" x14ac:dyDescent="0.25">
      <c r="A35" s="3"/>
      <c r="H35" s="12"/>
    </row>
    <row r="36" spans="1:8" x14ac:dyDescent="0.25">
      <c r="A36" s="99" t="s">
        <v>44</v>
      </c>
      <c r="B36" s="92"/>
      <c r="C36" s="92"/>
      <c r="F36" t="s">
        <v>16</v>
      </c>
      <c r="G36" s="39">
        <v>0</v>
      </c>
      <c r="H36" s="12"/>
    </row>
    <row r="37" spans="1:8" x14ac:dyDescent="0.25">
      <c r="A37" s="3"/>
      <c r="H37" s="12"/>
    </row>
    <row r="38" spans="1:8" x14ac:dyDescent="0.25">
      <c r="A38" s="99" t="s">
        <v>44</v>
      </c>
      <c r="B38" s="92"/>
      <c r="C38" s="92"/>
      <c r="F38" t="s">
        <v>16</v>
      </c>
      <c r="G38" s="39">
        <v>0</v>
      </c>
      <c r="H38" s="12"/>
    </row>
    <row r="39" spans="1:8" x14ac:dyDescent="0.25">
      <c r="A39" s="3"/>
      <c r="H39" s="12"/>
    </row>
    <row r="40" spans="1:8" ht="15.75" thickBot="1" x14ac:dyDescent="0.3">
      <c r="A40" s="100" t="s">
        <v>44</v>
      </c>
      <c r="B40" s="93"/>
      <c r="C40" s="93"/>
      <c r="D40" s="7"/>
      <c r="E40" s="7"/>
      <c r="F40" s="7" t="s">
        <v>16</v>
      </c>
      <c r="G40" s="40">
        <v>0</v>
      </c>
      <c r="H40" s="83">
        <f>SUM(G36:G40)</f>
        <v>0</v>
      </c>
    </row>
    <row r="41" spans="1:8" ht="15.75" thickBot="1" x14ac:dyDescent="0.3">
      <c r="A41" s="13"/>
      <c r="B41" s="14"/>
      <c r="C41" s="14"/>
      <c r="D41" s="14"/>
      <c r="E41" s="14"/>
      <c r="F41" s="16" t="s">
        <v>23</v>
      </c>
      <c r="G41" s="14"/>
      <c r="H41" s="84">
        <f>SUM(H19:H40)</f>
        <v>0</v>
      </c>
    </row>
    <row r="42" spans="1:8" ht="30" customHeight="1" x14ac:dyDescent="0.25">
      <c r="A42" s="98" t="s">
        <v>41</v>
      </c>
      <c r="B42" s="98"/>
      <c r="C42" s="98"/>
      <c r="D42" s="98"/>
      <c r="E42" s="98"/>
      <c r="F42" s="98"/>
      <c r="G42" s="98"/>
      <c r="H42" s="98"/>
    </row>
    <row r="44" spans="1:8" x14ac:dyDescent="0.25">
      <c r="A44" t="s">
        <v>46</v>
      </c>
    </row>
    <row r="46" spans="1:8" x14ac:dyDescent="0.25">
      <c r="A46" s="29"/>
      <c r="B46" s="29"/>
      <c r="C46" s="29"/>
      <c r="F46" s="29"/>
      <c r="G46" s="29"/>
      <c r="H46" s="29"/>
    </row>
    <row r="47" spans="1:8" x14ac:dyDescent="0.25">
      <c r="A47" t="s">
        <v>26</v>
      </c>
      <c r="F47" t="s">
        <v>27</v>
      </c>
    </row>
    <row r="50" spans="1:8" x14ac:dyDescent="0.25">
      <c r="A50" s="91" t="s">
        <v>42</v>
      </c>
      <c r="B50" s="91"/>
      <c r="C50" s="91"/>
      <c r="D50" s="91"/>
      <c r="E50" s="91"/>
      <c r="F50" s="91"/>
      <c r="G50" s="91"/>
      <c r="H50" s="91"/>
    </row>
    <row r="51" spans="1:8" x14ac:dyDescent="0.25">
      <c r="A51" s="91"/>
      <c r="B51" s="91"/>
      <c r="C51" s="91"/>
      <c r="D51" s="91"/>
      <c r="E51" s="91"/>
      <c r="F51" s="91"/>
      <c r="G51" s="91"/>
      <c r="H51" s="91"/>
    </row>
    <row r="52" spans="1:8" x14ac:dyDescent="0.25">
      <c r="A52" s="91"/>
      <c r="B52" s="91"/>
      <c r="C52" s="91"/>
      <c r="D52" s="91"/>
      <c r="E52" s="91"/>
      <c r="F52" s="91"/>
      <c r="G52" s="91"/>
      <c r="H52" s="91"/>
    </row>
    <row r="53" spans="1:8" x14ac:dyDescent="0.25">
      <c r="A53" s="90"/>
    </row>
  </sheetData>
  <sheetProtection algorithmName="SHA-512" hashValue="vg4DIff3GvvVvlydBzvQSt23NyydBmzEwhQH/duF5Cs7IzrY81IU4DHel1sphD0vEItOF9mRV6om6oYWWakfZg==" saltValue="xba91WCcT7EF7BdXwe4CSA==" spinCount="100000" sheet="1" objects="1" scenarios="1"/>
  <mergeCells count="10">
    <mergeCell ref="A50:H52"/>
    <mergeCell ref="C16:F16"/>
    <mergeCell ref="C17:F17"/>
    <mergeCell ref="A5:H5"/>
    <mergeCell ref="C9:F9"/>
    <mergeCell ref="A42:H42"/>
    <mergeCell ref="A36:C36"/>
    <mergeCell ref="A38:C38"/>
    <mergeCell ref="A40:C40"/>
    <mergeCell ref="A20:C20"/>
  </mergeCells>
  <dataValidations count="1">
    <dataValidation allowBlank="1" showInputMessage="1" showErrorMessage="1" error="Kein Reseziel angegeben!" sqref="C16" xr:uid="{00000000-0002-0000-0000-000000000000}"/>
  </dataValidations>
  <pageMargins left="1.1023622047244095" right="0.31496062992125984" top="0.78740157480314965" bottom="1.1811023622047245" header="0.31496062992125984" footer="0.31496062992125984"/>
  <pageSetup paperSize="9" scale="88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62"/>
  <sheetViews>
    <sheetView tabSelected="1" topLeftCell="A17" zoomScale="120" zoomScaleNormal="120" workbookViewId="0">
      <selection activeCell="I29" sqref="I29"/>
    </sheetView>
  </sheetViews>
  <sheetFormatPr baseColWidth="10" defaultRowHeight="15" x14ac:dyDescent="0.25"/>
  <cols>
    <col min="8" max="8" width="11.7109375" customWidth="1"/>
  </cols>
  <sheetData>
    <row r="4" spans="1:11" ht="15.75" thickBot="1" x14ac:dyDescent="0.3"/>
    <row r="5" spans="1:11" ht="20.25" thickBot="1" x14ac:dyDescent="0.3">
      <c r="A5" s="94" t="s">
        <v>43</v>
      </c>
      <c r="B5" s="95"/>
      <c r="C5" s="95"/>
      <c r="D5" s="95"/>
      <c r="E5" s="95"/>
      <c r="F5" s="95"/>
      <c r="G5" s="95"/>
      <c r="H5" s="95"/>
      <c r="I5" s="96"/>
    </row>
    <row r="6" spans="1:11" ht="31.5" customHeight="1" thickBot="1" x14ac:dyDescent="0.3">
      <c r="A6" s="103" t="s">
        <v>40</v>
      </c>
      <c r="B6" s="104"/>
      <c r="C6" s="104"/>
      <c r="D6" s="104"/>
      <c r="E6" s="104"/>
      <c r="F6" s="104"/>
      <c r="G6" s="104"/>
      <c r="H6" s="104"/>
      <c r="I6" s="105"/>
    </row>
    <row r="7" spans="1:11" ht="20.25" thickBot="1" x14ac:dyDescent="0.3">
      <c r="A7" s="26" t="s">
        <v>24</v>
      </c>
      <c r="B7" s="27"/>
      <c r="C7" s="27"/>
      <c r="D7" s="27"/>
      <c r="E7" s="27"/>
      <c r="F7" s="27"/>
      <c r="G7" s="27"/>
      <c r="H7" s="27"/>
      <c r="I7" s="24"/>
    </row>
    <row r="8" spans="1:11" x14ac:dyDescent="0.25">
      <c r="A8" s="22" t="s">
        <v>0</v>
      </c>
      <c r="B8" s="23"/>
      <c r="C8" s="97"/>
      <c r="D8" s="97"/>
      <c r="E8" s="97"/>
      <c r="F8" s="97"/>
      <c r="G8" s="97"/>
      <c r="H8" s="2"/>
      <c r="I8" s="12"/>
    </row>
    <row r="9" spans="1:11" x14ac:dyDescent="0.25">
      <c r="A9" s="3"/>
      <c r="H9" s="4"/>
      <c r="I9" s="12"/>
    </row>
    <row r="10" spans="1:11" x14ac:dyDescent="0.25">
      <c r="A10" s="5" t="s">
        <v>1</v>
      </c>
      <c r="B10" s="34" t="s">
        <v>3</v>
      </c>
      <c r="C10" s="37"/>
      <c r="D10" s="33" t="s">
        <v>29</v>
      </c>
      <c r="G10" s="9" t="s">
        <v>35</v>
      </c>
      <c r="H10" s="85" t="str">
        <f>IF(C11="","",(24-C11*24))</f>
        <v/>
      </c>
      <c r="I10" s="86" t="str">
        <f>IF(H10="","",IF(H10&gt;TIME(8,0,0),14,0))</f>
        <v/>
      </c>
    </row>
    <row r="11" spans="1:11" x14ac:dyDescent="0.25">
      <c r="A11" s="5"/>
      <c r="B11" s="34" t="s">
        <v>4</v>
      </c>
      <c r="C11" s="35"/>
      <c r="D11" s="32" t="s">
        <v>28</v>
      </c>
      <c r="H11" s="4"/>
      <c r="I11" s="12"/>
    </row>
    <row r="12" spans="1:11" x14ac:dyDescent="0.25">
      <c r="A12" s="5"/>
      <c r="B12" s="34"/>
      <c r="C12" s="30"/>
      <c r="D12" s="30"/>
      <c r="G12" s="9" t="s">
        <v>31</v>
      </c>
      <c r="H12" s="85" t="str">
        <f>IF(C13="","",(DATEDIF(C10,C13,"d")+1)-2)</f>
        <v/>
      </c>
      <c r="I12" s="86" t="str">
        <f>IF(H12="","",H12*28)</f>
        <v/>
      </c>
    </row>
    <row r="13" spans="1:11" x14ac:dyDescent="0.25">
      <c r="A13" s="5" t="s">
        <v>2</v>
      </c>
      <c r="B13" s="34" t="s">
        <v>3</v>
      </c>
      <c r="C13" s="37"/>
      <c r="D13" s="33" t="s">
        <v>29</v>
      </c>
      <c r="H13" s="4"/>
      <c r="I13" s="12"/>
    </row>
    <row r="14" spans="1:11" x14ac:dyDescent="0.25">
      <c r="A14" s="6"/>
      <c r="B14" s="34" t="s">
        <v>4</v>
      </c>
      <c r="C14" s="35"/>
      <c r="D14" s="32" t="s">
        <v>28</v>
      </c>
      <c r="E14" s="9"/>
      <c r="F14" s="9"/>
      <c r="G14" s="9" t="s">
        <v>32</v>
      </c>
      <c r="H14" s="85" t="str">
        <f>IF(C14="","",C14*24)</f>
        <v/>
      </c>
      <c r="I14" s="86" t="str">
        <f>IF(H14="","",IF(H14&gt;TIME(8,0,0),14,0))</f>
        <v/>
      </c>
      <c r="K14" s="31"/>
    </row>
    <row r="15" spans="1:11" x14ac:dyDescent="0.25">
      <c r="A15" s="3"/>
      <c r="C15" s="19"/>
      <c r="D15" s="19"/>
      <c r="H15" s="48"/>
      <c r="I15" s="12"/>
    </row>
    <row r="16" spans="1:11" x14ac:dyDescent="0.25">
      <c r="A16" s="5" t="s">
        <v>5</v>
      </c>
      <c r="C16" s="92"/>
      <c r="D16" s="92"/>
      <c r="E16" s="92"/>
      <c r="F16" s="92"/>
      <c r="G16" s="92"/>
      <c r="H16" s="4"/>
      <c r="I16" s="12"/>
    </row>
    <row r="17" spans="1:9" ht="15.75" thickBot="1" x14ac:dyDescent="0.3">
      <c r="A17" s="11" t="s">
        <v>6</v>
      </c>
      <c r="B17" s="7"/>
      <c r="C17" s="93"/>
      <c r="D17" s="93"/>
      <c r="E17" s="93"/>
      <c r="F17" s="93"/>
      <c r="G17" s="93"/>
      <c r="H17" s="41"/>
      <c r="I17" s="15"/>
    </row>
    <row r="18" spans="1:9" ht="20.25" thickBot="1" x14ac:dyDescent="0.3">
      <c r="A18" s="26" t="s">
        <v>7</v>
      </c>
      <c r="B18" s="27"/>
      <c r="C18" s="27"/>
      <c r="D18" s="27"/>
      <c r="E18" s="27"/>
      <c r="F18" s="27"/>
      <c r="G18" s="27"/>
      <c r="H18" s="28"/>
      <c r="I18" s="21"/>
    </row>
    <row r="19" spans="1:9" ht="15.75" thickBot="1" x14ac:dyDescent="0.3">
      <c r="A19" s="49"/>
      <c r="B19" s="50"/>
      <c r="C19" s="51"/>
      <c r="D19" s="50"/>
      <c r="E19" s="51"/>
      <c r="F19" s="51"/>
      <c r="G19" s="51"/>
      <c r="H19" s="59" t="s">
        <v>34</v>
      </c>
      <c r="I19" s="87">
        <f>SUM(I10:I17)</f>
        <v>0</v>
      </c>
    </row>
    <row r="20" spans="1:9" ht="30" customHeight="1" thickBot="1" x14ac:dyDescent="0.3">
      <c r="A20" s="106" t="s">
        <v>36</v>
      </c>
      <c r="B20" s="107"/>
      <c r="C20" s="62" t="s">
        <v>22</v>
      </c>
      <c r="D20" s="63" t="s">
        <v>21</v>
      </c>
      <c r="E20" s="14"/>
      <c r="F20" s="63" t="s">
        <v>39</v>
      </c>
      <c r="H20" s="4"/>
      <c r="I20" s="4"/>
    </row>
    <row r="21" spans="1:9" x14ac:dyDescent="0.25">
      <c r="A21" s="3" t="s">
        <v>17</v>
      </c>
      <c r="B21" s="36">
        <v>0</v>
      </c>
      <c r="C21" s="88">
        <f>IF((B21&gt;0),-5.6*B21,0)</f>
        <v>0</v>
      </c>
      <c r="D21" s="61">
        <v>0</v>
      </c>
      <c r="F21" s="89">
        <f>IF(SUM(C21:D21)&gt;0,0,IF(SUM(C21:D21)&lt;-5.6,-5.6,SUM(C21:D21)))</f>
        <v>0</v>
      </c>
      <c r="H21" s="4"/>
      <c r="I21" s="4"/>
    </row>
    <row r="22" spans="1:9" x14ac:dyDescent="0.25">
      <c r="A22" s="3" t="s">
        <v>18</v>
      </c>
      <c r="B22" s="36">
        <v>0</v>
      </c>
      <c r="C22" s="76">
        <f>IF((B22&gt;0),-11.2*B22,0)</f>
        <v>0</v>
      </c>
      <c r="D22" s="42">
        <v>0</v>
      </c>
      <c r="F22" s="79">
        <f>IF(SUM(C22:D22)&gt;0,0,IF(SUM(C22:D22)&lt;-11.6,-11.6,SUM(C22:D22)))</f>
        <v>0</v>
      </c>
      <c r="H22" s="4"/>
      <c r="I22" s="4"/>
    </row>
    <row r="23" spans="1:9" ht="15.75" thickBot="1" x14ac:dyDescent="0.3">
      <c r="A23" s="43" t="s">
        <v>19</v>
      </c>
      <c r="B23" s="44">
        <v>0</v>
      </c>
      <c r="C23" s="77">
        <f>IF((B23&gt;0),-11.2*B23,0)</f>
        <v>0</v>
      </c>
      <c r="D23" s="46">
        <v>0</v>
      </c>
      <c r="E23" s="7"/>
      <c r="F23" s="80">
        <f>IF(SUM(C23:D23)&gt;0,0,IF(SUM(C23:D23)&lt;-11.2,-11.2,SUM(C23:D23)))</f>
        <v>0</v>
      </c>
      <c r="H23" s="4"/>
      <c r="I23" s="4"/>
    </row>
    <row r="24" spans="1:9" ht="15.75" thickBot="1" x14ac:dyDescent="0.3">
      <c r="A24" s="54"/>
      <c r="B24" s="14"/>
      <c r="C24" s="14"/>
      <c r="D24" s="14"/>
      <c r="E24" s="14"/>
      <c r="F24" s="56"/>
      <c r="G24" s="55" t="s">
        <v>47</v>
      </c>
      <c r="H24" s="57"/>
      <c r="I24" s="72">
        <f>IF(SUM(F21:F23)&lt;-14,-14,SUM(F21:F23))</f>
        <v>0</v>
      </c>
    </row>
    <row r="25" spans="1:9" ht="30" customHeight="1" thickBot="1" x14ac:dyDescent="0.3">
      <c r="A25" s="106" t="s">
        <v>30</v>
      </c>
      <c r="B25" s="107"/>
      <c r="C25" s="62" t="s">
        <v>22</v>
      </c>
      <c r="D25" s="63" t="s">
        <v>21</v>
      </c>
      <c r="E25" s="18"/>
      <c r="F25" s="64" t="s">
        <v>39</v>
      </c>
      <c r="H25" s="4"/>
      <c r="I25" s="4"/>
    </row>
    <row r="26" spans="1:9" x14ac:dyDescent="0.25">
      <c r="A26" s="3" t="s">
        <v>17</v>
      </c>
      <c r="B26" s="36">
        <v>0</v>
      </c>
      <c r="C26" s="88">
        <f>IF((B26&gt;0),-5.6*B26,0)</f>
        <v>0</v>
      </c>
      <c r="D26" s="61">
        <v>0</v>
      </c>
      <c r="F26" s="89">
        <f>IF(SUM(C26:D26)&gt;0,0,IF(SUM(C26:D26)*B26&lt;(-5.6*B26),(-5.6*B26)+D26,SUM(C26:D26)))</f>
        <v>0</v>
      </c>
      <c r="H26" s="8"/>
      <c r="I26" s="4"/>
    </row>
    <row r="27" spans="1:9" x14ac:dyDescent="0.25">
      <c r="A27" s="3" t="s">
        <v>18</v>
      </c>
      <c r="B27" s="36">
        <v>0</v>
      </c>
      <c r="C27" s="76">
        <f>IF((B27&gt;0),-11.2*B27,0)</f>
        <v>0</v>
      </c>
      <c r="D27" s="42">
        <v>0</v>
      </c>
      <c r="F27" s="89">
        <f>IF(SUM(C27:D27)&gt;0,0,IF(SUM(C27:D27)*B27&lt;(-11.2*B27),(-11.2*B27)+D27,SUM(C27:D27)))</f>
        <v>0</v>
      </c>
      <c r="H27" s="8"/>
      <c r="I27" s="4"/>
    </row>
    <row r="28" spans="1:9" ht="15.75" thickBot="1" x14ac:dyDescent="0.3">
      <c r="A28" s="43" t="s">
        <v>19</v>
      </c>
      <c r="B28" s="44">
        <v>0</v>
      </c>
      <c r="C28" s="77">
        <f>IF((B28&gt;0),-11.2*B28,0)</f>
        <v>0</v>
      </c>
      <c r="D28" s="46">
        <v>0</v>
      </c>
      <c r="E28" s="7"/>
      <c r="F28" s="89">
        <f>IF(SUM(C28:D28)&gt;0,0,IF(SUM(C28:D28)*B28&lt;(-11.2*B28),(-11.2*B28)+D28,SUM(C28:D28)))</f>
        <v>0</v>
      </c>
      <c r="H28" s="8"/>
      <c r="I28" s="4"/>
    </row>
    <row r="29" spans="1:9" ht="15.75" thickBot="1" x14ac:dyDescent="0.3">
      <c r="A29" s="47"/>
      <c r="B29" s="14"/>
      <c r="C29" s="14"/>
      <c r="D29" s="14"/>
      <c r="E29" s="14"/>
      <c r="F29" s="56"/>
      <c r="G29" s="55" t="s">
        <v>47</v>
      </c>
      <c r="H29" s="57"/>
      <c r="I29" s="72">
        <f>IFERROR(IF(SUM(F26:F28)&lt;(-28*H12),-28,SUM(F26:F28)),0)</f>
        <v>0</v>
      </c>
    </row>
    <row r="30" spans="1:9" ht="30.75" thickBot="1" x14ac:dyDescent="0.3">
      <c r="A30" s="106" t="s">
        <v>37</v>
      </c>
      <c r="B30" s="107"/>
      <c r="C30" s="62" t="s">
        <v>22</v>
      </c>
      <c r="D30" s="63" t="s">
        <v>21</v>
      </c>
      <c r="E30" s="14"/>
      <c r="F30" s="63" t="s">
        <v>39</v>
      </c>
      <c r="H30" s="4"/>
      <c r="I30" s="4"/>
    </row>
    <row r="31" spans="1:9" x14ac:dyDescent="0.25">
      <c r="A31" s="3" t="s">
        <v>17</v>
      </c>
      <c r="B31" s="36">
        <v>0</v>
      </c>
      <c r="C31" s="60">
        <f>IF((B31&gt;0),-5.6*B31,0)</f>
        <v>0</v>
      </c>
      <c r="D31" s="61">
        <v>0</v>
      </c>
      <c r="F31" s="65">
        <f>IF(SUM(C31:D31)&gt;0,0,IF(SUM(C31:D31)&lt;-5.6,-5.6,SUM(C31:D31)))</f>
        <v>0</v>
      </c>
      <c r="H31" s="8"/>
      <c r="I31" s="4"/>
    </row>
    <row r="32" spans="1:9" x14ac:dyDescent="0.25">
      <c r="A32" s="3" t="s">
        <v>18</v>
      </c>
      <c r="B32" s="36">
        <v>0</v>
      </c>
      <c r="C32" s="1">
        <f>IF((B32&gt;0),-11.2*B32,0)</f>
        <v>0</v>
      </c>
      <c r="D32" s="42">
        <v>0</v>
      </c>
      <c r="F32" s="66">
        <f>IF(SUM(C32:D32)&gt;0,0,IF(SUM(C32:D32)&lt;-11.2,-11.2,SUM(C32:D32)))</f>
        <v>0</v>
      </c>
      <c r="H32" s="8"/>
      <c r="I32" s="4"/>
    </row>
    <row r="33" spans="1:9" ht="15.75" thickBot="1" x14ac:dyDescent="0.3">
      <c r="A33" s="43" t="s">
        <v>19</v>
      </c>
      <c r="B33" s="44">
        <v>0</v>
      </c>
      <c r="C33" s="45">
        <f>IF((B33&gt;0),-11.2*B33,0)</f>
        <v>0</v>
      </c>
      <c r="D33" s="46">
        <v>0</v>
      </c>
      <c r="E33" s="7"/>
      <c r="F33" s="67">
        <f>IF(SUM(C33:D33)&gt;0,0,IF(SUM(C33:D33)&lt;-11.2,-11.2,SUM(C33:D33)))</f>
        <v>0</v>
      </c>
      <c r="H33" s="8"/>
      <c r="I33" s="4"/>
    </row>
    <row r="34" spans="1:9" ht="15.75" thickBot="1" x14ac:dyDescent="0.3">
      <c r="A34" s="13"/>
      <c r="B34" s="14"/>
      <c r="C34" s="14"/>
      <c r="D34" s="14"/>
      <c r="E34" s="14"/>
      <c r="F34" s="14"/>
      <c r="G34" s="55" t="s">
        <v>47</v>
      </c>
      <c r="H34" s="57"/>
      <c r="I34" s="72">
        <f>IF(SUM(F31:F33)&lt;-14,-14,SUM(F31:F33))</f>
        <v>0</v>
      </c>
    </row>
    <row r="35" spans="1:9" ht="20.25" thickBot="1" x14ac:dyDescent="0.3">
      <c r="A35" s="26" t="s">
        <v>9</v>
      </c>
      <c r="B35" s="27"/>
      <c r="C35" s="27"/>
      <c r="D35" s="27"/>
      <c r="E35" s="27"/>
      <c r="F35" s="27"/>
      <c r="G35" s="27"/>
      <c r="H35" s="27"/>
      <c r="I35" s="25"/>
    </row>
    <row r="36" spans="1:9" x14ac:dyDescent="0.25">
      <c r="A36" s="3"/>
      <c r="I36" s="12"/>
    </row>
    <row r="37" spans="1:9" x14ac:dyDescent="0.25">
      <c r="A37" s="6" t="s">
        <v>10</v>
      </c>
      <c r="C37" s="38"/>
      <c r="D37" t="s">
        <v>14</v>
      </c>
      <c r="E37" s="9" t="s">
        <v>15</v>
      </c>
      <c r="F37" s="9"/>
      <c r="G37" s="81">
        <v>0.3</v>
      </c>
      <c r="H37" s="82">
        <f>G37*C37</f>
        <v>0</v>
      </c>
      <c r="I37" s="12"/>
    </row>
    <row r="38" spans="1:9" x14ac:dyDescent="0.25">
      <c r="A38" s="6"/>
      <c r="I38" s="12"/>
    </row>
    <row r="39" spans="1:9" x14ac:dyDescent="0.25">
      <c r="A39" s="6" t="s">
        <v>11</v>
      </c>
      <c r="G39" t="s">
        <v>16</v>
      </c>
      <c r="H39" s="39">
        <v>0</v>
      </c>
      <c r="I39" s="12"/>
    </row>
    <row r="40" spans="1:9" x14ac:dyDescent="0.25">
      <c r="A40" s="6"/>
      <c r="I40" s="12"/>
    </row>
    <row r="41" spans="1:9" x14ac:dyDescent="0.25">
      <c r="A41" s="6" t="s">
        <v>12</v>
      </c>
      <c r="G41" t="s">
        <v>16</v>
      </c>
      <c r="H41" s="39">
        <v>0</v>
      </c>
      <c r="I41" s="12"/>
    </row>
    <row r="42" spans="1:9" x14ac:dyDescent="0.25">
      <c r="A42" s="6"/>
      <c r="I42" s="12"/>
    </row>
    <row r="43" spans="1:9" ht="15.75" thickBot="1" x14ac:dyDescent="0.3">
      <c r="A43" s="10" t="s">
        <v>13</v>
      </c>
      <c r="B43" s="7"/>
      <c r="C43" s="7"/>
      <c r="D43" s="7"/>
      <c r="E43" s="7"/>
      <c r="F43" s="7"/>
      <c r="G43" s="7" t="s">
        <v>16</v>
      </c>
      <c r="H43" s="40">
        <v>0</v>
      </c>
      <c r="I43" s="83">
        <f>H37+H39+H41+H43</f>
        <v>0</v>
      </c>
    </row>
    <row r="44" spans="1:9" ht="20.25" thickBot="1" x14ac:dyDescent="0.3">
      <c r="A44" s="26" t="s">
        <v>45</v>
      </c>
      <c r="B44" s="27"/>
      <c r="C44" s="27"/>
      <c r="D44" s="27"/>
      <c r="E44" s="27"/>
      <c r="F44" s="27"/>
      <c r="G44" s="27"/>
      <c r="H44" s="27"/>
      <c r="I44" s="18"/>
    </row>
    <row r="45" spans="1:9" x14ac:dyDescent="0.25">
      <c r="A45" s="3"/>
      <c r="I45" s="12"/>
    </row>
    <row r="46" spans="1:9" x14ac:dyDescent="0.25">
      <c r="A46" s="99" t="s">
        <v>44</v>
      </c>
      <c r="B46" s="92"/>
      <c r="C46" s="92"/>
      <c r="G46" t="s">
        <v>16</v>
      </c>
      <c r="H46" s="39">
        <v>0</v>
      </c>
      <c r="I46" s="12"/>
    </row>
    <row r="47" spans="1:9" x14ac:dyDescent="0.25">
      <c r="A47" s="3"/>
      <c r="I47" s="12"/>
    </row>
    <row r="48" spans="1:9" x14ac:dyDescent="0.25">
      <c r="A48" s="99" t="s">
        <v>44</v>
      </c>
      <c r="B48" s="92"/>
      <c r="C48" s="92"/>
      <c r="G48" t="s">
        <v>16</v>
      </c>
      <c r="H48" s="39">
        <v>0</v>
      </c>
      <c r="I48" s="12"/>
    </row>
    <row r="49" spans="1:9" x14ac:dyDescent="0.25">
      <c r="A49" s="3"/>
      <c r="I49" s="12"/>
    </row>
    <row r="50" spans="1:9" ht="15.75" thickBot="1" x14ac:dyDescent="0.3">
      <c r="A50" s="99" t="s">
        <v>44</v>
      </c>
      <c r="B50" s="92"/>
      <c r="C50" s="92"/>
      <c r="D50" s="7"/>
      <c r="E50" s="7"/>
      <c r="F50" s="7"/>
      <c r="G50" s="7" t="s">
        <v>16</v>
      </c>
      <c r="H50" s="40">
        <v>0</v>
      </c>
      <c r="I50" s="83">
        <f>SUM(H46:H50)</f>
        <v>0</v>
      </c>
    </row>
    <row r="51" spans="1:9" ht="15.75" thickBot="1" x14ac:dyDescent="0.3">
      <c r="A51" s="13"/>
      <c r="B51" s="14"/>
      <c r="C51" s="14"/>
      <c r="D51" s="14"/>
      <c r="E51" s="14"/>
      <c r="F51" s="14"/>
      <c r="G51" s="16" t="s">
        <v>23</v>
      </c>
      <c r="H51" s="14"/>
      <c r="I51" s="84">
        <f>SUM(I19:I50)</f>
        <v>0</v>
      </c>
    </row>
    <row r="52" spans="1:9" ht="30" customHeight="1" x14ac:dyDescent="0.25">
      <c r="A52" s="98" t="s">
        <v>25</v>
      </c>
      <c r="B52" s="98"/>
      <c r="C52" s="98"/>
      <c r="D52" s="98"/>
      <c r="E52" s="98"/>
      <c r="F52" s="98"/>
      <c r="G52" s="98"/>
      <c r="H52" s="98"/>
      <c r="I52" s="98"/>
    </row>
    <row r="54" spans="1:9" x14ac:dyDescent="0.25">
      <c r="A54" t="s">
        <v>46</v>
      </c>
    </row>
    <row r="56" spans="1:9" x14ac:dyDescent="0.25">
      <c r="A56" s="29"/>
      <c r="B56" s="29"/>
      <c r="C56" s="29"/>
      <c r="G56" s="29"/>
      <c r="H56" s="29"/>
      <c r="I56" s="29"/>
    </row>
    <row r="57" spans="1:9" x14ac:dyDescent="0.25">
      <c r="A57" t="s">
        <v>26</v>
      </c>
      <c r="G57" t="s">
        <v>27</v>
      </c>
    </row>
    <row r="60" spans="1:9" x14ac:dyDescent="0.25">
      <c r="A60" s="91" t="s">
        <v>42</v>
      </c>
      <c r="B60" s="91"/>
      <c r="C60" s="91"/>
      <c r="D60" s="91"/>
      <c r="E60" s="91"/>
      <c r="F60" s="91"/>
      <c r="G60" s="91"/>
      <c r="H60" s="91"/>
    </row>
    <row r="61" spans="1:9" x14ac:dyDescent="0.25">
      <c r="A61" s="91"/>
      <c r="B61" s="91"/>
      <c r="C61" s="91"/>
      <c r="D61" s="91"/>
      <c r="E61" s="91"/>
      <c r="F61" s="91"/>
      <c r="G61" s="91"/>
      <c r="H61" s="91"/>
    </row>
    <row r="62" spans="1:9" x14ac:dyDescent="0.25">
      <c r="A62" s="91"/>
      <c r="B62" s="91"/>
      <c r="C62" s="91"/>
      <c r="D62" s="91"/>
      <c r="E62" s="91"/>
      <c r="F62" s="91"/>
      <c r="G62" s="91"/>
      <c r="H62" s="91"/>
    </row>
  </sheetData>
  <sheetProtection algorithmName="SHA-512" hashValue="G/A1QYGA8NJVkX8kvmYi+zPbXOKrsDMsn4EyLpHyPe++5eZTG0m/ZVuN78YJP+c285ylDwvjlDGExtNHwZFU2g==" saltValue="SjgUBrsNxZkveMtp7xsuuw==" spinCount="100000" sheet="1" objects="1" scenarios="1"/>
  <mergeCells count="13">
    <mergeCell ref="A60:H62"/>
    <mergeCell ref="A5:I5"/>
    <mergeCell ref="C8:G8"/>
    <mergeCell ref="C16:G16"/>
    <mergeCell ref="A6:I6"/>
    <mergeCell ref="C17:G17"/>
    <mergeCell ref="A46:C46"/>
    <mergeCell ref="A48:C48"/>
    <mergeCell ref="A50:C50"/>
    <mergeCell ref="A52:I52"/>
    <mergeCell ref="A20:B20"/>
    <mergeCell ref="A30:B30"/>
    <mergeCell ref="A25:B25"/>
  </mergeCells>
  <dataValidations count="1">
    <dataValidation allowBlank="1" showInputMessage="1" showErrorMessage="1" error="Kein Reseziel angegeben!" sqref="C16" xr:uid="{00000000-0002-0000-0100-000000000000}"/>
  </dataValidations>
  <pageMargins left="0.70866141732283472" right="0.70866141732283472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Eintägig</vt:lpstr>
      <vt:lpstr>Mehrtägig</vt:lpstr>
      <vt:lpstr>Eintägig!Druckbereich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Adler</dc:creator>
  <cp:lastModifiedBy>Christian Schulz</cp:lastModifiedBy>
  <cp:lastPrinted>2020-11-03T17:39:42Z</cp:lastPrinted>
  <dcterms:created xsi:type="dcterms:W3CDTF">2016-02-01T20:57:35Z</dcterms:created>
  <dcterms:modified xsi:type="dcterms:W3CDTF">2025-08-22T08:34:22Z</dcterms:modified>
</cp:coreProperties>
</file>